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rocni prutoky" sheetId="2" r:id="rId1"/>
  </sheets>
  <calcPr calcId="125725"/>
</workbook>
</file>

<file path=xl/calcChain.xml><?xml version="1.0" encoding="utf-8"?>
<calcChain xmlns="http://schemas.openxmlformats.org/spreadsheetml/2006/main">
  <c r="K12" i="2"/>
  <c r="K11"/>
  <c r="I12"/>
  <c r="I11"/>
  <c r="G12"/>
  <c r="G11"/>
  <c r="E12"/>
  <c r="E11"/>
  <c r="F11"/>
  <c r="F12"/>
  <c r="E5"/>
  <c r="I5" s="1"/>
  <c r="E6"/>
  <c r="I6" s="1"/>
  <c r="E7"/>
  <c r="I7" s="1"/>
  <c r="E8"/>
  <c r="I8" s="1"/>
  <c r="E9"/>
  <c r="I9" s="1"/>
  <c r="E10"/>
  <c r="I10" s="1"/>
  <c r="E4"/>
  <c r="F5"/>
  <c r="J5" s="1"/>
  <c r="H5" s="1"/>
  <c r="F6"/>
  <c r="J6" s="1"/>
  <c r="H6" s="1"/>
  <c r="F7"/>
  <c r="J7" s="1"/>
  <c r="H7" s="1"/>
  <c r="F8"/>
  <c r="J8" s="1"/>
  <c r="H8" s="1"/>
  <c r="F9"/>
  <c r="J9" s="1"/>
  <c r="H9" s="1"/>
  <c r="F10"/>
  <c r="J10" s="1"/>
  <c r="H10" s="1"/>
  <c r="F4"/>
  <c r="D4" s="1"/>
  <c r="G5"/>
  <c r="G6"/>
  <c r="G7"/>
  <c r="G8"/>
  <c r="G9"/>
  <c r="G10"/>
  <c r="G4"/>
  <c r="G16" l="1"/>
  <c r="G15"/>
  <c r="D11"/>
  <c r="E15" s="1"/>
  <c r="D12"/>
  <c r="E16" s="1"/>
  <c r="D10"/>
  <c r="D9"/>
  <c r="D8"/>
  <c r="D7"/>
  <c r="D6"/>
  <c r="D5"/>
  <c r="J12"/>
  <c r="J11"/>
  <c r="K10"/>
  <c r="K9"/>
  <c r="K8"/>
  <c r="K7"/>
  <c r="K6"/>
  <c r="K5"/>
  <c r="K16" l="1"/>
  <c r="H12"/>
  <c r="I16" s="1"/>
  <c r="C16" s="1"/>
  <c r="K15"/>
  <c r="H11"/>
  <c r="I15" s="1"/>
  <c r="C15" l="1"/>
</calcChain>
</file>

<file path=xl/sharedStrings.xml><?xml version="1.0" encoding="utf-8"?>
<sst xmlns="http://schemas.openxmlformats.org/spreadsheetml/2006/main" count="17" uniqueCount="14">
  <si>
    <t>N-leté prtoky</t>
  </si>
  <si>
    <t>logN</t>
  </si>
  <si>
    <t>logQ</t>
  </si>
  <si>
    <t>loglogN</t>
  </si>
  <si>
    <t>loglogQ</t>
  </si>
  <si>
    <t>Q</t>
  </si>
  <si>
    <t>průměr</t>
  </si>
  <si>
    <t>liší se, neuvažuje se</t>
  </si>
  <si>
    <r>
      <t>QN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</si>
  <si>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t>1.stav</t>
  </si>
  <si>
    <t>2.stav</t>
  </si>
  <si>
    <t>3.stav</t>
  </si>
  <si>
    <t>4.stav</t>
  </si>
  <si>
    <r>
      <rPr>
        <b/>
        <u/>
        <sz val="11"/>
        <color theme="1"/>
        <rFont val="Calibri"/>
        <family val="2"/>
        <charset val="238"/>
        <scheme val="minor"/>
      </rPr>
      <t>Převod na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u/>
        <sz val="11"/>
        <color theme="1"/>
        <rFont val="Calibri"/>
        <family val="2"/>
        <charset val="238"/>
        <scheme val="minor"/>
      </rPr>
      <t>/s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</si>
</sst>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0" borderId="0" xfId="0" applyFill="1"/>
    <xf numFmtId="164" fontId="0" fillId="3" borderId="0" xfId="0" applyNumberFormat="1" applyFill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6" xfId="0" applyFill="1" applyBorder="1"/>
    <xf numFmtId="0" fontId="0" fillId="2" borderId="8" xfId="0" applyFill="1" applyBorder="1"/>
    <xf numFmtId="0" fontId="1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1" xfId="0" applyFill="1" applyBorder="1"/>
    <xf numFmtId="0" fontId="0" fillId="0" borderId="12" xfId="0" applyFill="1" applyBorder="1"/>
    <xf numFmtId="0" fontId="1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2" borderId="11" xfId="0" applyFill="1" applyBorder="1"/>
    <xf numFmtId="0" fontId="0" fillId="2" borderId="12" xfId="0" applyFill="1" applyBorder="1"/>
    <xf numFmtId="0" fontId="3" fillId="0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1.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'rocni prutoky'!$D$4:$D$10</c:f>
              <c:numCache>
                <c:formatCode>General</c:formatCode>
                <c:ptCount val="7"/>
                <c:pt idx="0">
                  <c:v>0</c:v>
                </c:pt>
                <c:pt idx="1">
                  <c:v>0.3010299956639812</c:v>
                </c:pt>
                <c:pt idx="2">
                  <c:v>0.69897000433601886</c:v>
                </c:pt>
                <c:pt idx="3">
                  <c:v>1</c:v>
                </c:pt>
                <c:pt idx="4">
                  <c:v>1.3010299956639813</c:v>
                </c:pt>
                <c:pt idx="5">
                  <c:v>1.6989700043360187</c:v>
                </c:pt>
                <c:pt idx="6">
                  <c:v>2</c:v>
                </c:pt>
              </c:numCache>
            </c:numRef>
          </c:xVal>
          <c:yVal>
            <c:numRef>
              <c:f>'rocni prutoky'!$E$4:$E$10</c:f>
              <c:numCache>
                <c:formatCode>General</c:formatCode>
                <c:ptCount val="7"/>
                <c:pt idx="0">
                  <c:v>8.1</c:v>
                </c:pt>
                <c:pt idx="1">
                  <c:v>11.4</c:v>
                </c:pt>
                <c:pt idx="2">
                  <c:v>16.600000000000001</c:v>
                </c:pt>
                <c:pt idx="3">
                  <c:v>20.6</c:v>
                </c:pt>
                <c:pt idx="4">
                  <c:v>25</c:v>
                </c:pt>
                <c:pt idx="5">
                  <c:v>31.5</c:v>
                </c:pt>
                <c:pt idx="6">
                  <c:v>36.799999999999997</c:v>
                </c:pt>
              </c:numCache>
            </c:numRef>
          </c:yVal>
        </c:ser>
        <c:axId val="64578688"/>
        <c:axId val="64580992"/>
      </c:scatterChart>
      <c:valAx>
        <c:axId val="64578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64580992"/>
        <c:crosses val="autoZero"/>
        <c:crossBetween val="midCat"/>
      </c:valAx>
      <c:valAx>
        <c:axId val="645809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645786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2.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'rocni prutoky'!$F$4:$F$10</c:f>
              <c:numCache>
                <c:formatCode>General</c:formatCode>
                <c:ptCount val="7"/>
                <c:pt idx="0">
                  <c:v>0</c:v>
                </c:pt>
                <c:pt idx="1">
                  <c:v>0.3010299956639812</c:v>
                </c:pt>
                <c:pt idx="2">
                  <c:v>0.69897000433601886</c:v>
                </c:pt>
                <c:pt idx="3">
                  <c:v>1</c:v>
                </c:pt>
                <c:pt idx="4">
                  <c:v>1.3010299956639813</c:v>
                </c:pt>
                <c:pt idx="5">
                  <c:v>1.6989700043360187</c:v>
                </c:pt>
                <c:pt idx="6">
                  <c:v>2</c:v>
                </c:pt>
              </c:numCache>
            </c:numRef>
          </c:xVal>
          <c:yVal>
            <c:numRef>
              <c:f>'rocni prutoky'!$G$4:$G$10</c:f>
              <c:numCache>
                <c:formatCode>General</c:formatCode>
                <c:ptCount val="7"/>
                <c:pt idx="0">
                  <c:v>0.90848501887864974</c:v>
                </c:pt>
                <c:pt idx="1">
                  <c:v>1.0569048513364727</c:v>
                </c:pt>
                <c:pt idx="2">
                  <c:v>1.2201080880400552</c:v>
                </c:pt>
                <c:pt idx="3">
                  <c:v>1.3138672203691535</c:v>
                </c:pt>
                <c:pt idx="4">
                  <c:v>1.3979400086720377</c:v>
                </c:pt>
                <c:pt idx="5">
                  <c:v>1.4983105537896004</c:v>
                </c:pt>
                <c:pt idx="6">
                  <c:v>1.5658478186735176</c:v>
                </c:pt>
              </c:numCache>
            </c:numRef>
          </c:yVal>
        </c:ser>
        <c:axId val="93414528"/>
        <c:axId val="93544448"/>
      </c:scatterChart>
      <c:valAx>
        <c:axId val="93414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93544448"/>
        <c:crosses val="autoZero"/>
        <c:crossBetween val="midCat"/>
      </c:valAx>
      <c:valAx>
        <c:axId val="935444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934145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3.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'rocni prutoky'!$H$4:$H$10</c:f>
              <c:numCache>
                <c:formatCode>General</c:formatCode>
                <c:ptCount val="7"/>
                <c:pt idx="1">
                  <c:v>-0.52139022765432474</c:v>
                </c:pt>
                <c:pt idx="2">
                  <c:v>-0.15554146120834425</c:v>
                </c:pt>
                <c:pt idx="3">
                  <c:v>0</c:v>
                </c:pt>
                <c:pt idx="4">
                  <c:v>0.11428730947563441</c:v>
                </c:pt>
                <c:pt idx="5">
                  <c:v>0.23018571137855465</c:v>
                </c:pt>
                <c:pt idx="6">
                  <c:v>0.3010299956639812</c:v>
                </c:pt>
              </c:numCache>
            </c:numRef>
          </c:xVal>
          <c:yVal>
            <c:numRef>
              <c:f>'rocni prutoky'!$I$4:$I$10</c:f>
              <c:numCache>
                <c:formatCode>General</c:formatCode>
                <c:ptCount val="7"/>
                <c:pt idx="1">
                  <c:v>1.0569048513364727</c:v>
                </c:pt>
                <c:pt idx="2">
                  <c:v>1.2201080880400552</c:v>
                </c:pt>
                <c:pt idx="3">
                  <c:v>1.3138672203691535</c:v>
                </c:pt>
                <c:pt idx="4">
                  <c:v>1.3979400086720377</c:v>
                </c:pt>
                <c:pt idx="5">
                  <c:v>1.4983105537896004</c:v>
                </c:pt>
                <c:pt idx="6">
                  <c:v>1.5658478186735176</c:v>
                </c:pt>
              </c:numCache>
            </c:numRef>
          </c:yVal>
        </c:ser>
        <c:axId val="100755712"/>
        <c:axId val="102279808"/>
      </c:scatterChart>
      <c:valAx>
        <c:axId val="100755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102279808"/>
        <c:crosses val="autoZero"/>
        <c:crossBetween val="midCat"/>
      </c:valAx>
      <c:valAx>
        <c:axId val="1022798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1007557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4.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5376401877741755E-2"/>
          <c:y val="0.19958717047240096"/>
          <c:w val="0.54098106248341338"/>
          <c:h val="0.59072928473891528"/>
        </c:manualLayout>
      </c:layout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'rocni prutoky'!$J$4:$J$10</c:f>
              <c:numCache>
                <c:formatCode>General</c:formatCode>
                <c:ptCount val="7"/>
                <c:pt idx="1">
                  <c:v>-0.52139022765432474</c:v>
                </c:pt>
                <c:pt idx="2">
                  <c:v>-0.15554146120834425</c:v>
                </c:pt>
                <c:pt idx="3">
                  <c:v>0</c:v>
                </c:pt>
                <c:pt idx="4">
                  <c:v>0.11428730947563441</c:v>
                </c:pt>
                <c:pt idx="5">
                  <c:v>0.23018571137855465</c:v>
                </c:pt>
                <c:pt idx="6">
                  <c:v>0.3010299956639812</c:v>
                </c:pt>
              </c:numCache>
            </c:numRef>
          </c:xVal>
          <c:yVal>
            <c:numRef>
              <c:f>'rocni prutoky'!$K$4:$K$10</c:f>
              <c:numCache>
                <c:formatCode>General</c:formatCode>
                <c:ptCount val="7"/>
                <c:pt idx="1">
                  <c:v>2.4035891375996668E-2</c:v>
                </c:pt>
                <c:pt idx="2">
                  <c:v>8.6398306051815754E-2</c:v>
                </c:pt>
                <c:pt idx="3">
                  <c:v>0.11855147757176199</c:v>
                </c:pt>
                <c:pt idx="4">
                  <c:v>0.14548853445563695</c:v>
                </c:pt>
                <c:pt idx="5">
                  <c:v>0.17560183860964251</c:v>
                </c:pt>
                <c:pt idx="6">
                  <c:v>0.19474955164154101</c:v>
                </c:pt>
              </c:numCache>
            </c:numRef>
          </c:yVal>
        </c:ser>
        <c:axId val="105434496"/>
        <c:axId val="64067072"/>
      </c:scatterChart>
      <c:valAx>
        <c:axId val="105434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64067072"/>
        <c:crosses val="autoZero"/>
        <c:crossBetween val="midCat"/>
      </c:valAx>
      <c:valAx>
        <c:axId val="640670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1054344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359834</xdr:colOff>
      <xdr:row>19</xdr:row>
      <xdr:rowOff>52917</xdr:rowOff>
    </xdr:from>
    <xdr:to>
      <xdr:col>9</xdr:col>
      <xdr:colOff>190500</xdr:colOff>
      <xdr:row>33</xdr:row>
      <xdr:rowOff>127000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338667</xdr:colOff>
      <xdr:row>19</xdr:row>
      <xdr:rowOff>52916</xdr:rowOff>
    </xdr:from>
    <xdr:to>
      <xdr:col>18</xdr:col>
      <xdr:colOff>275167</xdr:colOff>
      <xdr:row>33</xdr:row>
      <xdr:rowOff>126999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402167</xdr:colOff>
      <xdr:row>34</xdr:row>
      <xdr:rowOff>105834</xdr:rowOff>
    </xdr:from>
    <xdr:to>
      <xdr:col>9</xdr:col>
      <xdr:colOff>179916</xdr:colOff>
      <xdr:row>48</xdr:row>
      <xdr:rowOff>179917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359833</xdr:colOff>
      <xdr:row>34</xdr:row>
      <xdr:rowOff>137583</xdr:rowOff>
    </xdr:from>
    <xdr:to>
      <xdr:col>18</xdr:col>
      <xdr:colOff>306916</xdr:colOff>
      <xdr:row>49</xdr:row>
      <xdr:rowOff>21166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17"/>
  <sheetViews>
    <sheetView tabSelected="1" zoomScale="90" zoomScaleNormal="90" workbookViewId="0">
      <selection activeCell="L6" sqref="L6"/>
    </sheetView>
  </sheetViews>
  <sheetFormatPr defaultRowHeight="15"/>
  <cols>
    <col min="2" max="2" width="12.85546875" bestFit="1" customWidth="1"/>
    <col min="3" max="3" width="10.140625" bestFit="1" customWidth="1"/>
    <col min="6" max="6" width="9.7109375" customWidth="1"/>
    <col min="8" max="8" width="9.140625" customWidth="1"/>
    <col min="12" max="12" width="3.42578125" customWidth="1"/>
  </cols>
  <sheetData>
    <row r="2" spans="2:12" ht="15.75" thickBot="1">
      <c r="D2" t="s">
        <v>9</v>
      </c>
      <c r="F2" t="s">
        <v>10</v>
      </c>
      <c r="H2" t="s">
        <v>11</v>
      </c>
      <c r="J2" t="s">
        <v>12</v>
      </c>
    </row>
    <row r="3" spans="2:12" ht="18" thickBot="1">
      <c r="B3" s="4" t="s">
        <v>0</v>
      </c>
      <c r="C3" s="13" t="s">
        <v>8</v>
      </c>
      <c r="D3" s="4" t="s">
        <v>1</v>
      </c>
      <c r="E3" s="5" t="s">
        <v>5</v>
      </c>
      <c r="F3" s="18" t="s">
        <v>1</v>
      </c>
      <c r="G3" s="13" t="s">
        <v>2</v>
      </c>
      <c r="H3" s="4" t="s">
        <v>3</v>
      </c>
      <c r="I3" s="5" t="s">
        <v>2</v>
      </c>
      <c r="J3" s="18" t="s">
        <v>3</v>
      </c>
      <c r="K3" s="5" t="s">
        <v>4</v>
      </c>
    </row>
    <row r="4" spans="2:12" ht="15.75" thickTop="1">
      <c r="B4" s="6">
        <v>1</v>
      </c>
      <c r="C4" s="14">
        <v>8.1</v>
      </c>
      <c r="D4" s="6">
        <f>F4</f>
        <v>0</v>
      </c>
      <c r="E4" s="7">
        <f>C4</f>
        <v>8.1</v>
      </c>
      <c r="F4" s="19">
        <f t="shared" ref="F4:G10" si="0">LOG10(B4)</f>
        <v>0</v>
      </c>
      <c r="G4" s="14">
        <f t="shared" si="0"/>
        <v>0.90848501887864974</v>
      </c>
      <c r="H4" s="6"/>
      <c r="I4" s="7"/>
      <c r="J4" s="19"/>
      <c r="K4" s="7"/>
    </row>
    <row r="5" spans="2:12">
      <c r="B5" s="8">
        <v>2</v>
      </c>
      <c r="C5" s="15">
        <v>11.4</v>
      </c>
      <c r="D5" s="8">
        <f t="shared" ref="D5:D12" si="1">F5</f>
        <v>0.3010299956639812</v>
      </c>
      <c r="E5" s="9">
        <f t="shared" ref="E5:E10" si="2">C5</f>
        <v>11.4</v>
      </c>
      <c r="F5" s="20">
        <f t="shared" si="0"/>
        <v>0.3010299956639812</v>
      </c>
      <c r="G5" s="15">
        <f t="shared" si="0"/>
        <v>1.0569048513364727</v>
      </c>
      <c r="H5" s="8">
        <f t="shared" ref="H5:H12" si="3">J5</f>
        <v>-0.52139022765432474</v>
      </c>
      <c r="I5" s="9">
        <f t="shared" ref="I5:I10" si="4">LOG10(E5)</f>
        <v>1.0569048513364727</v>
      </c>
      <c r="J5" s="20">
        <f t="shared" ref="J5:K10" si="5">LOG10(F5)</f>
        <v>-0.52139022765432474</v>
      </c>
      <c r="K5" s="9">
        <f t="shared" si="5"/>
        <v>2.4035891375996668E-2</v>
      </c>
    </row>
    <row r="6" spans="2:12">
      <c r="B6" s="8">
        <v>5</v>
      </c>
      <c r="C6" s="15">
        <v>16.600000000000001</v>
      </c>
      <c r="D6" s="8">
        <f t="shared" si="1"/>
        <v>0.69897000433601886</v>
      </c>
      <c r="E6" s="9">
        <f t="shared" si="2"/>
        <v>16.600000000000001</v>
      </c>
      <c r="F6" s="20">
        <f t="shared" si="0"/>
        <v>0.69897000433601886</v>
      </c>
      <c r="G6" s="15">
        <f t="shared" si="0"/>
        <v>1.2201080880400552</v>
      </c>
      <c r="H6" s="8">
        <f t="shared" si="3"/>
        <v>-0.15554146120834425</v>
      </c>
      <c r="I6" s="9">
        <f t="shared" si="4"/>
        <v>1.2201080880400552</v>
      </c>
      <c r="J6" s="20">
        <f t="shared" si="5"/>
        <v>-0.15554146120834425</v>
      </c>
      <c r="K6" s="9">
        <f t="shared" si="5"/>
        <v>8.6398306051815754E-2</v>
      </c>
    </row>
    <row r="7" spans="2:12">
      <c r="B7" s="8">
        <v>10</v>
      </c>
      <c r="C7" s="15">
        <v>20.6</v>
      </c>
      <c r="D7" s="8">
        <f t="shared" si="1"/>
        <v>1</v>
      </c>
      <c r="E7" s="9">
        <f t="shared" si="2"/>
        <v>20.6</v>
      </c>
      <c r="F7" s="20">
        <f t="shared" si="0"/>
        <v>1</v>
      </c>
      <c r="G7" s="15">
        <f t="shared" si="0"/>
        <v>1.3138672203691535</v>
      </c>
      <c r="H7" s="8">
        <f t="shared" si="3"/>
        <v>0</v>
      </c>
      <c r="I7" s="9">
        <f t="shared" si="4"/>
        <v>1.3138672203691535</v>
      </c>
      <c r="J7" s="20">
        <f t="shared" si="5"/>
        <v>0</v>
      </c>
      <c r="K7" s="9">
        <f t="shared" si="5"/>
        <v>0.11855147757176199</v>
      </c>
    </row>
    <row r="8" spans="2:12">
      <c r="B8" s="8">
        <v>20</v>
      </c>
      <c r="C8" s="15">
        <v>25</v>
      </c>
      <c r="D8" s="8">
        <f t="shared" si="1"/>
        <v>1.3010299956639813</v>
      </c>
      <c r="E8" s="9">
        <f t="shared" si="2"/>
        <v>25</v>
      </c>
      <c r="F8" s="20">
        <f t="shared" si="0"/>
        <v>1.3010299956639813</v>
      </c>
      <c r="G8" s="15">
        <f t="shared" si="0"/>
        <v>1.3979400086720377</v>
      </c>
      <c r="H8" s="8">
        <f t="shared" si="3"/>
        <v>0.11428730947563441</v>
      </c>
      <c r="I8" s="9">
        <f t="shared" si="4"/>
        <v>1.3979400086720377</v>
      </c>
      <c r="J8" s="20">
        <f t="shared" si="5"/>
        <v>0.11428730947563441</v>
      </c>
      <c r="K8" s="9">
        <f t="shared" si="5"/>
        <v>0.14548853445563695</v>
      </c>
    </row>
    <row r="9" spans="2:12">
      <c r="B9" s="8">
        <v>50</v>
      </c>
      <c r="C9" s="15">
        <v>31.5</v>
      </c>
      <c r="D9" s="8">
        <f t="shared" si="1"/>
        <v>1.6989700043360187</v>
      </c>
      <c r="E9" s="9">
        <f t="shared" si="2"/>
        <v>31.5</v>
      </c>
      <c r="F9" s="20">
        <f t="shared" si="0"/>
        <v>1.6989700043360187</v>
      </c>
      <c r="G9" s="15">
        <f t="shared" si="0"/>
        <v>1.4983105537896004</v>
      </c>
      <c r="H9" s="8">
        <f t="shared" si="3"/>
        <v>0.23018571137855465</v>
      </c>
      <c r="I9" s="9">
        <f t="shared" si="4"/>
        <v>1.4983105537896004</v>
      </c>
      <c r="J9" s="20">
        <f t="shared" si="5"/>
        <v>0.23018571137855465</v>
      </c>
      <c r="K9" s="9">
        <f t="shared" si="5"/>
        <v>0.17560183860964251</v>
      </c>
    </row>
    <row r="10" spans="2:12">
      <c r="B10" s="8">
        <v>100</v>
      </c>
      <c r="C10" s="15">
        <v>36.799999999999997</v>
      </c>
      <c r="D10" s="8">
        <f t="shared" si="1"/>
        <v>2</v>
      </c>
      <c r="E10" s="9">
        <f t="shared" si="2"/>
        <v>36.799999999999997</v>
      </c>
      <c r="F10" s="20">
        <f t="shared" si="0"/>
        <v>2</v>
      </c>
      <c r="G10" s="15">
        <f t="shared" si="0"/>
        <v>1.5658478186735176</v>
      </c>
      <c r="H10" s="8">
        <f t="shared" si="3"/>
        <v>0.3010299956639812</v>
      </c>
      <c r="I10" s="9">
        <f t="shared" si="4"/>
        <v>1.5658478186735176</v>
      </c>
      <c r="J10" s="20">
        <f t="shared" si="5"/>
        <v>0.3010299956639812</v>
      </c>
      <c r="K10" s="9">
        <f t="shared" si="5"/>
        <v>0.19474955164154101</v>
      </c>
    </row>
    <row r="11" spans="2:12">
      <c r="B11" s="8">
        <v>1000</v>
      </c>
      <c r="C11" s="16"/>
      <c r="D11" s="8">
        <f t="shared" si="1"/>
        <v>3</v>
      </c>
      <c r="E11" s="11">
        <f>14.336*D11 + 7.0926</f>
        <v>50.1006</v>
      </c>
      <c r="F11" s="20">
        <f t="shared" ref="F11:F12" si="6">LOG10(B11)</f>
        <v>3</v>
      </c>
      <c r="G11" s="22">
        <f>0.3228*F11 + 0.9574</f>
        <v>1.9258</v>
      </c>
      <c r="H11" s="8">
        <f t="shared" si="3"/>
        <v>0.47712125471966244</v>
      </c>
      <c r="I11" s="11">
        <f>0.6129*H11+ 1.3454</f>
        <v>1.6378276170176811</v>
      </c>
      <c r="J11" s="20">
        <f t="shared" ref="J11:J12" si="7">LOG10(F11)</f>
        <v>0.47712125471966244</v>
      </c>
      <c r="K11" s="11">
        <f>0.2068*J11 + 0.1252</f>
        <v>0.22386867547602621</v>
      </c>
    </row>
    <row r="12" spans="2:12" ht="15.75" thickBot="1">
      <c r="B12" s="10">
        <v>10000</v>
      </c>
      <c r="C12" s="17"/>
      <c r="D12" s="10">
        <f t="shared" si="1"/>
        <v>4</v>
      </c>
      <c r="E12" s="12">
        <f>14.336*D12 + 7.0926</f>
        <v>64.436599999999999</v>
      </c>
      <c r="F12" s="21">
        <f t="shared" si="6"/>
        <v>4</v>
      </c>
      <c r="G12" s="23">
        <f>0.3228*F12 + 0.9574</f>
        <v>2.2485999999999997</v>
      </c>
      <c r="H12" s="10">
        <f t="shared" si="3"/>
        <v>0.6020599913279624</v>
      </c>
      <c r="I12" s="12">
        <f>0.6129*H12+ 1.3454</f>
        <v>1.714402568684908</v>
      </c>
      <c r="J12" s="21">
        <f t="shared" si="7"/>
        <v>0.6020599913279624</v>
      </c>
      <c r="K12" s="12">
        <f xml:space="preserve"> 0.2068*J12+ 0.1252</f>
        <v>0.24970600620662264</v>
      </c>
    </row>
    <row r="13" spans="2:12" ht="17.25">
      <c r="B13" s="24" t="s">
        <v>13</v>
      </c>
      <c r="C13" s="2"/>
      <c r="E13" s="2"/>
      <c r="F13" s="2"/>
      <c r="G13" s="2"/>
      <c r="H13" s="2"/>
      <c r="I13" s="2"/>
      <c r="J13" s="2"/>
      <c r="K13" s="2"/>
    </row>
    <row r="14" spans="2:12">
      <c r="C14" t="s">
        <v>6</v>
      </c>
      <c r="D14" s="2"/>
      <c r="E14" s="2"/>
      <c r="F14" s="2"/>
      <c r="G14" s="2"/>
      <c r="H14" s="2"/>
      <c r="I14" s="2"/>
      <c r="J14" s="2"/>
      <c r="K14" s="2"/>
      <c r="L14" s="2"/>
    </row>
    <row r="15" spans="2:12">
      <c r="B15">
        <v>1000</v>
      </c>
      <c r="C15" s="3">
        <f>AVERAGE(E15,I15,K15)</f>
        <v>46.929383369596081</v>
      </c>
      <c r="E15" s="1">
        <f>E11</f>
        <v>50.1006</v>
      </c>
      <c r="G15" s="1">
        <f>10^G11</f>
        <v>84.294647716772246</v>
      </c>
      <c r="I15" s="1">
        <f>10^I11</f>
        <v>43.433778977958504</v>
      </c>
      <c r="K15" s="1">
        <f>10^(10^K11)</f>
        <v>47.253771130829733</v>
      </c>
    </row>
    <row r="16" spans="2:12">
      <c r="B16">
        <v>10000</v>
      </c>
      <c r="C16" s="3">
        <f>AVERAGE(E16,I16,K16)</f>
        <v>58.698973311046451</v>
      </c>
      <c r="E16" s="1">
        <f>E12</f>
        <v>64.436599999999999</v>
      </c>
      <c r="G16" s="1">
        <f>10^G12</f>
        <v>177.25561442845952</v>
      </c>
      <c r="I16" s="1">
        <f>10^I12</f>
        <v>51.808684934748094</v>
      </c>
      <c r="K16" s="1">
        <f>10^(10^K12)</f>
        <v>59.851634998391262</v>
      </c>
    </row>
    <row r="17" spans="7:7">
      <c r="G17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6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rocni prutoky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2013-08-09T10:30:45Z</dcterms:modified>
</cp:coreProperties>
</file>